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Budget &amp; Accts AGM 19_04_2016" sheetId="1" r:id="rId1"/>
  </sheets>
  <definedNames>
    <definedName name="_xlnm.Print_Area" localSheetId="0">'Budget &amp; Accts AGM 19_04_2016'!$A$1:$M$46</definedName>
  </definedNames>
  <calcPr calcId="125725"/>
</workbook>
</file>

<file path=xl/calcChain.xml><?xml version="1.0" encoding="utf-8"?>
<calcChain xmlns="http://schemas.openxmlformats.org/spreadsheetml/2006/main">
  <c r="J36" i="1"/>
  <c r="I36"/>
  <c r="H36"/>
  <c r="J34"/>
  <c r="I34"/>
  <c r="H29"/>
  <c r="J11"/>
  <c r="I11"/>
  <c r="I5"/>
  <c r="I6"/>
  <c r="J6"/>
  <c r="H7"/>
  <c r="J28" l="1"/>
  <c r="J30" s="1"/>
  <c r="J24"/>
  <c r="I24"/>
  <c r="H23"/>
  <c r="H22"/>
  <c r="H21"/>
  <c r="H20"/>
  <c r="J10"/>
  <c r="I10"/>
  <c r="H10" l="1"/>
  <c r="H28"/>
  <c r="H27"/>
  <c r="H18"/>
  <c r="H19"/>
  <c r="H17"/>
  <c r="H16"/>
  <c r="H15"/>
  <c r="H30" l="1"/>
  <c r="H39" s="1"/>
  <c r="H40" s="1"/>
  <c r="H24"/>
  <c r="I12"/>
  <c r="J12"/>
  <c r="J32" s="1"/>
  <c r="H11"/>
  <c r="H12" l="1"/>
  <c r="H32" l="1"/>
  <c r="I32"/>
</calcChain>
</file>

<file path=xl/sharedStrings.xml><?xml version="1.0" encoding="utf-8"?>
<sst xmlns="http://schemas.openxmlformats.org/spreadsheetml/2006/main" count="37" uniqueCount="37">
  <si>
    <t>Lorton Oil Consortium</t>
  </si>
  <si>
    <t>Unrestricted</t>
  </si>
  <si>
    <t>Restricted</t>
  </si>
  <si>
    <t>Total</t>
  </si>
  <si>
    <t>Age UK Grant</t>
  </si>
  <si>
    <t>Other restricted</t>
  </si>
  <si>
    <t>Plus Receipts</t>
  </si>
  <si>
    <t>Less Payments</t>
  </si>
  <si>
    <t>Prepared by:</t>
  </si>
  <si>
    <t>Carolyn Davis</t>
  </si>
  <si>
    <t>Treasurer, The Melbreak Communities</t>
  </si>
  <si>
    <t>Loweswater Village Hall hire for January 2015 Coffee and Cakes</t>
  </si>
  <si>
    <t>Melbreak Communities 2015/16 Final Accounts</t>
  </si>
  <si>
    <t>Prepared for AGM Tuesday 19 April 2016</t>
  </si>
  <si>
    <t>Balances brought forward as at 1 April 2015</t>
  </si>
  <si>
    <t>Coffee and Cakes April 2015 to March 2016</t>
  </si>
  <si>
    <t>YTH Management Committee for Yew Tree Hall garden</t>
  </si>
  <si>
    <t>Loweswater Hall Committee towards Loweswater IT Group</t>
  </si>
  <si>
    <t>Great North Air Ambulance</t>
  </si>
  <si>
    <t>Cockermouth Mountain Rescue</t>
  </si>
  <si>
    <t>YTH Management Committee for table tennis table</t>
  </si>
  <si>
    <t>Lorton PCC for table football for Youth Cafe</t>
  </si>
  <si>
    <t>YTH hall hire for Dementia Awareness briefings</t>
  </si>
  <si>
    <t>Less Commitments</t>
  </si>
  <si>
    <t>LVH venue hire for Melbreak Communities Steering Group meeting</t>
  </si>
  <si>
    <t>Venue hire for Melbreak Communities Steering Group meetings</t>
  </si>
  <si>
    <t>Total Receipts for 2015/16 as at 31 March 2016</t>
  </si>
  <si>
    <t>Total Payments for 2015/16 as at 31 March 2016</t>
  </si>
  <si>
    <t>Total Commitments for 2015/16 as at 31 March 2016</t>
  </si>
  <si>
    <t>Balances as at 31 March 2016</t>
  </si>
  <si>
    <t>Reconciliation to bank balance as at 31 March 2016</t>
  </si>
  <si>
    <t>Gifts for organisers of Lorton Oil Consortium and Coffee &amp; Cakes</t>
  </si>
  <si>
    <t xml:space="preserve">Less Commitments </t>
  </si>
  <si>
    <t>Totals as at 31 March 2015</t>
  </si>
  <si>
    <t>Website hosting costs payable every other year and due in May 2016</t>
  </si>
  <si>
    <t>Remove distinction between "restricted" and "unrestricted" funding</t>
  </si>
  <si>
    <t>Final balances as at 31 March 2016</t>
  </si>
</sst>
</file>

<file path=xl/styles.xml><?xml version="1.0" encoding="utf-8"?>
<styleSheet xmlns="http://schemas.openxmlformats.org/spreadsheetml/2006/main">
  <numFmts count="3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#,##0.00;\(#,##0.00\)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</cellStyleXfs>
  <cellXfs count="23">
    <xf numFmtId="0" fontId="0" fillId="0" borderId="0" xfId="0"/>
    <xf numFmtId="4" fontId="2" fillId="0" borderId="1" xfId="0" applyNumberFormat="1" applyFont="1" applyBorder="1"/>
    <xf numFmtId="4" fontId="2" fillId="0" borderId="0" xfId="0" applyNumberFormat="1" applyFont="1"/>
    <xf numFmtId="0" fontId="2" fillId="0" borderId="0" xfId="0" applyFont="1"/>
    <xf numFmtId="4" fontId="0" fillId="0" borderId="0" xfId="0" applyNumberFormat="1"/>
    <xf numFmtId="0" fontId="3" fillId="0" borderId="0" xfId="0" applyFont="1"/>
    <xf numFmtId="0" fontId="3" fillId="0" borderId="1" xfId="0" applyFont="1" applyBorder="1"/>
    <xf numFmtId="0" fontId="2" fillId="0" borderId="1" xfId="0" applyFont="1" applyBorder="1"/>
    <xf numFmtId="4" fontId="3" fillId="0" borderId="0" xfId="0" applyNumberFormat="1" applyFont="1"/>
    <xf numFmtId="4" fontId="2" fillId="0" borderId="2" xfId="0" applyNumberFormat="1" applyFont="1" applyBorder="1"/>
    <xf numFmtId="0" fontId="3" fillId="0" borderId="2" xfId="0" applyFont="1" applyBorder="1"/>
    <xf numFmtId="0" fontId="2" fillId="0" borderId="2" xfId="0" applyFont="1" applyBorder="1"/>
    <xf numFmtId="0" fontId="1" fillId="0" borderId="0" xfId="0" applyFont="1"/>
    <xf numFmtId="0" fontId="4" fillId="0" borderId="0" xfId="0" applyFont="1"/>
    <xf numFmtId="17" fontId="3" fillId="0" borderId="0" xfId="0" applyNumberFormat="1" applyFont="1"/>
    <xf numFmtId="4" fontId="2" fillId="0" borderId="0" xfId="0" applyNumberFormat="1" applyFont="1" applyBorder="1"/>
    <xf numFmtId="0" fontId="2" fillId="0" borderId="0" xfId="0" applyFont="1" applyBorder="1"/>
    <xf numFmtId="0" fontId="3" fillId="0" borderId="0" xfId="0" applyFont="1" applyBorder="1"/>
    <xf numFmtId="4" fontId="3" fillId="0" borderId="0" xfId="0" applyNumberFormat="1" applyFont="1" applyBorder="1"/>
    <xf numFmtId="164" fontId="2" fillId="0" borderId="0" xfId="0" applyNumberFormat="1" applyFont="1"/>
    <xf numFmtId="0" fontId="2" fillId="0" borderId="3" xfId="0" applyFont="1" applyBorder="1"/>
    <xf numFmtId="0" fontId="3" fillId="0" borderId="3" xfId="0" applyFont="1" applyBorder="1"/>
    <xf numFmtId="4" fontId="2" fillId="0" borderId="3" xfId="0" applyNumberFormat="1" applyFont="1" applyBorder="1"/>
  </cellXfs>
  <cellStyles count="18">
    <cellStyle name="Comma 2" xfId="1"/>
    <cellStyle name="Comma 2 2" xfId="2"/>
    <cellStyle name="Comma 2 3" xfId="3"/>
    <cellStyle name="Comma 3" xfId="4"/>
    <cellStyle name="Comma 3 2" xfId="5"/>
    <cellStyle name="Comma 3 2 2" xfId="6"/>
    <cellStyle name="Comma 3 3" xfId="7"/>
    <cellStyle name="Currency 2" xfId="8"/>
    <cellStyle name="Normal" xfId="0" builtinId="0"/>
    <cellStyle name="Normal 2" xfId="9"/>
    <cellStyle name="Normal 2 2" xfId="10"/>
    <cellStyle name="Normal 2 2 2" xfId="11"/>
    <cellStyle name="Normal 2 3" xfId="12"/>
    <cellStyle name="Normal 3" xfId="13"/>
    <cellStyle name="Normal 3 2" xfId="14"/>
    <cellStyle name="Normal 3 2 2" xfId="15"/>
    <cellStyle name="Normal 3 3" xfId="16"/>
    <cellStyle name="Normal 4" xfId="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46"/>
  <sheetViews>
    <sheetView tabSelected="1" workbookViewId="0">
      <selection activeCell="B41" sqref="B41"/>
    </sheetView>
  </sheetViews>
  <sheetFormatPr defaultRowHeight="15"/>
  <cols>
    <col min="2" max="2" width="5.5703125" customWidth="1"/>
    <col min="6" max="6" width="42" customWidth="1"/>
    <col min="7" max="7" width="8.7109375" hidden="1" customWidth="1"/>
    <col min="8" max="8" width="20.5703125" customWidth="1"/>
    <col min="9" max="9" width="12.42578125" customWidth="1"/>
    <col min="10" max="10" width="13.7109375" customWidth="1"/>
    <col min="11" max="11" width="9.5703125" customWidth="1"/>
    <col min="12" max="12" width="2" customWidth="1"/>
  </cols>
  <sheetData>
    <row r="1" spans="2:11" ht="18.75">
      <c r="B1" s="13" t="s">
        <v>12</v>
      </c>
    </row>
    <row r="2" spans="2:11" ht="18.75">
      <c r="B2" s="13" t="s">
        <v>13</v>
      </c>
    </row>
    <row r="3" spans="2:11" ht="10.5" customHeight="1">
      <c r="B3" s="12"/>
    </row>
    <row r="4" spans="2:11" ht="15.75">
      <c r="B4" s="3" t="s">
        <v>14</v>
      </c>
      <c r="C4" s="5"/>
      <c r="D4" s="5"/>
      <c r="E4" s="5"/>
      <c r="F4" s="5"/>
      <c r="G4" s="5"/>
      <c r="H4" s="3" t="s">
        <v>3</v>
      </c>
      <c r="I4" s="3" t="s">
        <v>2</v>
      </c>
      <c r="J4" s="3" t="s">
        <v>1</v>
      </c>
      <c r="K4" s="3"/>
    </row>
    <row r="5" spans="2:11" ht="15.75">
      <c r="B5" s="5"/>
      <c r="C5" s="5" t="s">
        <v>4</v>
      </c>
      <c r="D5" s="5"/>
      <c r="E5" s="5"/>
      <c r="F5" s="5"/>
      <c r="G5" s="5"/>
      <c r="H5" s="3"/>
      <c r="I5" s="8">
        <f>500-340</f>
        <v>160</v>
      </c>
      <c r="J5" s="3"/>
      <c r="K5" s="3"/>
    </row>
    <row r="6" spans="2:11" ht="15.75">
      <c r="B6" s="5"/>
      <c r="C6" s="5" t="s">
        <v>5</v>
      </c>
      <c r="D6" s="5"/>
      <c r="E6" s="5"/>
      <c r="F6" s="5"/>
      <c r="G6" s="5"/>
      <c r="H6" s="3"/>
      <c r="I6" s="8">
        <f>792.68+660.54-225-340</f>
        <v>888.2199999999998</v>
      </c>
      <c r="J6" s="8">
        <f>2926.3+660.54-151.86</f>
        <v>3434.98</v>
      </c>
      <c r="K6" s="3"/>
    </row>
    <row r="7" spans="2:11" ht="15.75">
      <c r="B7" s="11" t="s">
        <v>33</v>
      </c>
      <c r="C7" s="10"/>
      <c r="D7" s="10"/>
      <c r="E7" s="10"/>
      <c r="F7" s="10"/>
      <c r="G7" s="10"/>
      <c r="H7" s="9">
        <f>+I7+J7</f>
        <v>4823.2</v>
      </c>
      <c r="I7" s="9">
        <v>1388.22</v>
      </c>
      <c r="J7" s="9">
        <v>3434.98</v>
      </c>
      <c r="K7" s="5"/>
    </row>
    <row r="8" spans="2:11" ht="9" customHeight="1">
      <c r="B8" s="3"/>
      <c r="C8" s="5"/>
      <c r="D8" s="5"/>
      <c r="E8" s="5"/>
      <c r="F8" s="5"/>
      <c r="G8" s="5"/>
      <c r="H8" s="8"/>
      <c r="I8" s="8"/>
      <c r="J8" s="8"/>
      <c r="K8" s="5"/>
    </row>
    <row r="9" spans="2:11" ht="15.75">
      <c r="B9" s="3" t="s">
        <v>6</v>
      </c>
      <c r="C9" s="5"/>
      <c r="D9" s="5"/>
      <c r="E9" s="5"/>
      <c r="F9" s="5"/>
      <c r="G9" s="5"/>
      <c r="H9" s="8"/>
      <c r="I9" s="8"/>
      <c r="J9" s="8"/>
      <c r="K9" s="5"/>
    </row>
    <row r="10" spans="2:11" ht="15.75">
      <c r="B10" s="5"/>
      <c r="C10" s="5" t="s">
        <v>15</v>
      </c>
      <c r="D10" s="5"/>
      <c r="E10" s="5"/>
      <c r="F10" s="5"/>
      <c r="G10" s="5"/>
      <c r="H10" s="2">
        <f>+I10+J10</f>
        <v>879.63</v>
      </c>
      <c r="I10" s="8">
        <f>879.63/2</f>
        <v>439.815</v>
      </c>
      <c r="J10" s="8">
        <f>(879.63/2)</f>
        <v>439.815</v>
      </c>
      <c r="K10" s="14"/>
    </row>
    <row r="11" spans="2:11" ht="15.75">
      <c r="B11" s="5"/>
      <c r="C11" s="5" t="s">
        <v>0</v>
      </c>
      <c r="D11" s="5"/>
      <c r="E11" s="5"/>
      <c r="F11" s="5"/>
      <c r="G11" s="5"/>
      <c r="H11" s="2">
        <f>+I11+J11</f>
        <v>460</v>
      </c>
      <c r="I11" s="8">
        <f>510/2-25</f>
        <v>230</v>
      </c>
      <c r="J11" s="8">
        <f>510/2-25</f>
        <v>230</v>
      </c>
      <c r="K11" s="5"/>
    </row>
    <row r="12" spans="2:11" ht="15.75">
      <c r="B12" s="11" t="s">
        <v>26</v>
      </c>
      <c r="C12" s="10"/>
      <c r="D12" s="10"/>
      <c r="E12" s="10"/>
      <c r="F12" s="10"/>
      <c r="G12" s="10"/>
      <c r="H12" s="9">
        <f>+H11+H10</f>
        <v>1339.63</v>
      </c>
      <c r="I12" s="9">
        <f>+I11+I10</f>
        <v>669.81500000000005</v>
      </c>
      <c r="J12" s="9">
        <f>+J11+J10</f>
        <v>669.81500000000005</v>
      </c>
      <c r="K12" s="5"/>
    </row>
    <row r="13" spans="2:11" ht="11.25" customHeight="1">
      <c r="B13" s="3"/>
      <c r="C13" s="5"/>
      <c r="D13" s="5"/>
      <c r="E13" s="5"/>
      <c r="F13" s="5"/>
      <c r="G13" s="5"/>
      <c r="H13" s="8"/>
      <c r="I13" s="8"/>
      <c r="J13" s="8"/>
      <c r="K13" s="5"/>
    </row>
    <row r="14" spans="2:11" ht="15.75">
      <c r="B14" s="3" t="s">
        <v>7</v>
      </c>
      <c r="C14" s="5"/>
      <c r="D14" s="5"/>
      <c r="E14" s="5"/>
      <c r="F14" s="5"/>
      <c r="G14" s="5"/>
      <c r="H14" s="8"/>
      <c r="I14" s="8"/>
      <c r="J14" s="8"/>
      <c r="K14" s="5"/>
    </row>
    <row r="15" spans="2:11" ht="15.75">
      <c r="B15" s="5"/>
      <c r="C15" s="5" t="s">
        <v>25</v>
      </c>
      <c r="D15" s="5"/>
      <c r="E15" s="5"/>
      <c r="F15" s="5"/>
      <c r="G15" s="5"/>
      <c r="H15" s="2">
        <f t="shared" ref="H15:H19" si="0">+I15+J15</f>
        <v>30</v>
      </c>
      <c r="I15" s="8"/>
      <c r="J15" s="8">
        <v>30</v>
      </c>
      <c r="K15" s="5"/>
    </row>
    <row r="16" spans="2:11" ht="15.75">
      <c r="B16" s="5"/>
      <c r="C16" s="5" t="s">
        <v>11</v>
      </c>
      <c r="D16" s="5"/>
      <c r="E16" s="5"/>
      <c r="F16" s="5"/>
      <c r="G16" s="5"/>
      <c r="H16" s="2">
        <f t="shared" si="0"/>
        <v>20</v>
      </c>
      <c r="I16" s="8">
        <v>20</v>
      </c>
      <c r="J16" s="8"/>
      <c r="K16" s="5"/>
    </row>
    <row r="17" spans="2:11" ht="15.75">
      <c r="B17" s="5"/>
      <c r="C17" s="5" t="s">
        <v>16</v>
      </c>
      <c r="D17" s="5"/>
      <c r="E17" s="5"/>
      <c r="F17" s="5"/>
      <c r="G17" s="5"/>
      <c r="H17" s="2">
        <f t="shared" si="0"/>
        <v>350</v>
      </c>
      <c r="I17" s="8">
        <v>350</v>
      </c>
      <c r="J17" s="8"/>
      <c r="K17" s="5"/>
    </row>
    <row r="18" spans="2:11" ht="15.75">
      <c r="B18" s="5"/>
      <c r="C18" s="5" t="s">
        <v>17</v>
      </c>
      <c r="D18" s="5"/>
      <c r="E18" s="5"/>
      <c r="F18" s="5"/>
      <c r="G18" s="5"/>
      <c r="H18" s="2">
        <f t="shared" si="0"/>
        <v>150</v>
      </c>
      <c r="I18" s="8">
        <v>150</v>
      </c>
      <c r="J18" s="8"/>
      <c r="K18" s="5"/>
    </row>
    <row r="19" spans="2:11" ht="15.75">
      <c r="B19" s="5"/>
      <c r="C19" s="5" t="s">
        <v>18</v>
      </c>
      <c r="D19" s="5"/>
      <c r="E19" s="5"/>
      <c r="F19" s="5"/>
      <c r="G19" s="5"/>
      <c r="H19" s="2">
        <f t="shared" si="0"/>
        <v>100</v>
      </c>
      <c r="I19" s="8">
        <v>100</v>
      </c>
      <c r="J19" s="8"/>
      <c r="K19" s="5"/>
    </row>
    <row r="20" spans="2:11" ht="15.75">
      <c r="B20" s="5"/>
      <c r="C20" s="5" t="s">
        <v>19</v>
      </c>
      <c r="D20" s="5"/>
      <c r="E20" s="5"/>
      <c r="F20" s="5"/>
      <c r="G20" s="5"/>
      <c r="H20" s="2">
        <f t="shared" ref="H20:H23" si="1">+I20+J20</f>
        <v>100</v>
      </c>
      <c r="I20" s="8">
        <v>100</v>
      </c>
      <c r="J20" s="8"/>
      <c r="K20" s="5"/>
    </row>
    <row r="21" spans="2:11" ht="15.75">
      <c r="B21" s="5"/>
      <c r="C21" s="5" t="s">
        <v>20</v>
      </c>
      <c r="D21" s="5"/>
      <c r="E21" s="5"/>
      <c r="F21" s="5"/>
      <c r="G21" s="5"/>
      <c r="H21" s="2">
        <f t="shared" si="1"/>
        <v>250</v>
      </c>
      <c r="I21" s="8">
        <v>250</v>
      </c>
      <c r="J21" s="8"/>
      <c r="K21" s="5"/>
    </row>
    <row r="22" spans="2:11" ht="15.75">
      <c r="B22" s="5"/>
      <c r="C22" s="5" t="s">
        <v>21</v>
      </c>
      <c r="D22" s="5"/>
      <c r="E22" s="5"/>
      <c r="F22" s="5"/>
      <c r="G22" s="5"/>
      <c r="H22" s="2">
        <f t="shared" si="1"/>
        <v>115</v>
      </c>
      <c r="I22" s="8">
        <v>115</v>
      </c>
      <c r="J22" s="8"/>
      <c r="K22" s="5"/>
    </row>
    <row r="23" spans="2:11" ht="15.75">
      <c r="B23" s="5"/>
      <c r="C23" s="5" t="s">
        <v>22</v>
      </c>
      <c r="D23" s="5"/>
      <c r="E23" s="5"/>
      <c r="F23" s="5"/>
      <c r="G23" s="5"/>
      <c r="H23" s="2">
        <f t="shared" si="1"/>
        <v>10</v>
      </c>
      <c r="I23" s="8">
        <v>10</v>
      </c>
      <c r="J23" s="8"/>
      <c r="K23" s="5"/>
    </row>
    <row r="24" spans="2:11" ht="15.75">
      <c r="B24" s="11" t="s">
        <v>27</v>
      </c>
      <c r="C24" s="10"/>
      <c r="D24" s="10"/>
      <c r="E24" s="10"/>
      <c r="F24" s="10"/>
      <c r="G24" s="10"/>
      <c r="H24" s="9">
        <f>SUM(H15:H23)</f>
        <v>1125</v>
      </c>
      <c r="I24" s="9">
        <f>SUM(I15:I23)</f>
        <v>1095</v>
      </c>
      <c r="J24" s="9">
        <f>SUM(J15:J23)</f>
        <v>30</v>
      </c>
      <c r="K24" s="5"/>
    </row>
    <row r="25" spans="2:11" ht="9.75" customHeight="1">
      <c r="B25" s="16"/>
      <c r="C25" s="17"/>
      <c r="D25" s="17"/>
      <c r="E25" s="17"/>
      <c r="F25" s="17"/>
      <c r="G25" s="17"/>
      <c r="H25" s="15"/>
      <c r="I25" s="15"/>
      <c r="J25" s="15"/>
      <c r="K25" s="5"/>
    </row>
    <row r="26" spans="2:11" ht="15.75">
      <c r="B26" s="16" t="s">
        <v>23</v>
      </c>
      <c r="C26" s="17"/>
      <c r="D26" s="17"/>
      <c r="E26" s="17"/>
      <c r="F26" s="17"/>
      <c r="G26" s="17"/>
      <c r="H26" s="15"/>
      <c r="I26" s="15"/>
      <c r="J26" s="15"/>
      <c r="K26" s="5"/>
    </row>
    <row r="27" spans="2:11" ht="15.75">
      <c r="B27" s="16"/>
      <c r="C27" s="17" t="s">
        <v>24</v>
      </c>
      <c r="D27" s="17"/>
      <c r="E27" s="17"/>
      <c r="F27" s="17"/>
      <c r="G27" s="17"/>
      <c r="H27" s="2">
        <f>+I27+J27</f>
        <v>15</v>
      </c>
      <c r="I27" s="18"/>
      <c r="J27" s="18">
        <v>15</v>
      </c>
      <c r="K27" s="5"/>
    </row>
    <row r="28" spans="2:11" ht="15.75">
      <c r="B28" s="16"/>
      <c r="C28" s="17" t="s">
        <v>31</v>
      </c>
      <c r="D28" s="17"/>
      <c r="E28" s="17"/>
      <c r="F28" s="17"/>
      <c r="G28" s="17"/>
      <c r="H28" s="2">
        <f>+I28+J28</f>
        <v>74.900000000000006</v>
      </c>
      <c r="I28" s="18"/>
      <c r="J28" s="18">
        <f>18.95*2+12+25</f>
        <v>74.900000000000006</v>
      </c>
      <c r="K28" s="5"/>
    </row>
    <row r="29" spans="2:11" ht="15.75">
      <c r="B29" s="16"/>
      <c r="C29" s="17" t="s">
        <v>34</v>
      </c>
      <c r="D29" s="17"/>
      <c r="E29" s="17"/>
      <c r="F29" s="17"/>
      <c r="G29" s="17"/>
      <c r="H29" s="2">
        <f>+I29+J29</f>
        <v>71.56</v>
      </c>
      <c r="I29" s="18"/>
      <c r="J29" s="18">
        <v>71.56</v>
      </c>
      <c r="K29" s="5"/>
    </row>
    <row r="30" spans="2:11" ht="15.75">
      <c r="B30" s="11" t="s">
        <v>28</v>
      </c>
      <c r="C30" s="10"/>
      <c r="D30" s="10"/>
      <c r="E30" s="10"/>
      <c r="F30" s="10"/>
      <c r="G30" s="10"/>
      <c r="H30" s="9">
        <f>+H27+H28+H29</f>
        <v>161.46</v>
      </c>
      <c r="I30" s="9"/>
      <c r="J30" s="9">
        <f>+J27+J28+J29</f>
        <v>161.46</v>
      </c>
      <c r="K30" s="5"/>
    </row>
    <row r="31" spans="2:11" ht="11.25" customHeight="1">
      <c r="B31" s="5"/>
      <c r="C31" s="5"/>
      <c r="D31" s="5"/>
      <c r="E31" s="5"/>
      <c r="F31" s="5"/>
      <c r="G31" s="5"/>
      <c r="H31" s="8"/>
      <c r="I31" s="8"/>
      <c r="J31" s="8"/>
      <c r="K31" s="5"/>
    </row>
    <row r="32" spans="2:11" ht="15.75">
      <c r="B32" s="20" t="s">
        <v>29</v>
      </c>
      <c r="C32" s="21"/>
      <c r="D32" s="21"/>
      <c r="E32" s="21"/>
      <c r="F32" s="21"/>
      <c r="G32" s="21"/>
      <c r="H32" s="22">
        <f>+H7+H12-H24-H30</f>
        <v>4876.37</v>
      </c>
      <c r="I32" s="22">
        <f>+I7+I12-I24-I30</f>
        <v>963.03499999999985</v>
      </c>
      <c r="J32" s="22">
        <f>+J7+J12-J24-J30</f>
        <v>3913.335</v>
      </c>
      <c r="K32" s="5"/>
    </row>
    <row r="33" spans="2:11" ht="4.5" customHeight="1">
      <c r="B33" s="3"/>
      <c r="C33" s="5"/>
      <c r="D33" s="5"/>
      <c r="E33" s="5"/>
      <c r="F33" s="5"/>
      <c r="G33" s="5"/>
      <c r="H33" s="2"/>
      <c r="I33" s="2"/>
      <c r="J33" s="2"/>
      <c r="K33" s="5"/>
    </row>
    <row r="34" spans="2:11" ht="15" customHeight="1">
      <c r="B34" s="3" t="s">
        <v>35</v>
      </c>
      <c r="C34" s="5"/>
      <c r="D34" s="5"/>
      <c r="E34" s="5"/>
      <c r="F34" s="5"/>
      <c r="G34" s="5"/>
      <c r="H34" s="2"/>
      <c r="I34" s="19">
        <f>-I32</f>
        <v>-963.03499999999985</v>
      </c>
      <c r="J34" s="2">
        <f>-I34</f>
        <v>963.03499999999985</v>
      </c>
      <c r="K34" s="5"/>
    </row>
    <row r="35" spans="2:11" ht="6" customHeight="1">
      <c r="B35" s="3"/>
      <c r="C35" s="5"/>
      <c r="D35" s="5"/>
      <c r="E35" s="5"/>
      <c r="F35" s="5"/>
      <c r="G35" s="5"/>
      <c r="H35" s="2"/>
      <c r="I35" s="2"/>
      <c r="J35" s="2"/>
      <c r="K35" s="5"/>
    </row>
    <row r="36" spans="2:11" ht="15" customHeight="1" thickBot="1">
      <c r="B36" s="7" t="s">
        <v>36</v>
      </c>
      <c r="C36" s="6"/>
      <c r="D36" s="6"/>
      <c r="E36" s="6"/>
      <c r="F36" s="6"/>
      <c r="G36" s="6"/>
      <c r="H36" s="1">
        <f>SUM(H32:H35)</f>
        <v>4876.37</v>
      </c>
      <c r="I36" s="1">
        <f>SUM(I32:I35)</f>
        <v>0</v>
      </c>
      <c r="J36" s="1">
        <f>SUM(J32:J35)</f>
        <v>4876.37</v>
      </c>
      <c r="K36" s="5"/>
    </row>
    <row r="37" spans="2:11" ht="15" customHeight="1" thickTop="1">
      <c r="B37" s="3"/>
      <c r="C37" s="5"/>
      <c r="D37" s="5"/>
      <c r="E37" s="5"/>
      <c r="F37" s="5"/>
      <c r="G37" s="5"/>
      <c r="H37" s="2"/>
      <c r="I37" s="2"/>
      <c r="J37" s="2"/>
      <c r="K37" s="5"/>
    </row>
    <row r="38" spans="2:11" ht="15.75">
      <c r="B38" s="3" t="s">
        <v>30</v>
      </c>
      <c r="H38" s="2">
        <v>5037.83</v>
      </c>
      <c r="I38" s="4"/>
    </row>
    <row r="39" spans="2:11" ht="15.75">
      <c r="B39" s="3" t="s">
        <v>32</v>
      </c>
      <c r="H39" s="2">
        <f>+H30</f>
        <v>161.46</v>
      </c>
    </row>
    <row r="40" spans="2:11" ht="16.5" thickBot="1">
      <c r="B40" s="3"/>
      <c r="H40" s="1">
        <f>+H38-H39</f>
        <v>4876.37</v>
      </c>
      <c r="I40" s="4"/>
    </row>
    <row r="41" spans="2:11" ht="16.5" thickTop="1">
      <c r="B41" s="3"/>
      <c r="C41" s="3"/>
      <c r="D41" s="5"/>
      <c r="E41" s="5"/>
      <c r="F41" s="5"/>
      <c r="G41" s="5"/>
      <c r="H41" s="2"/>
    </row>
    <row r="42" spans="2:11" ht="7.5" customHeight="1">
      <c r="B42" s="3"/>
    </row>
    <row r="43" spans="2:11" ht="15.75">
      <c r="B43" s="3" t="s">
        <v>8</v>
      </c>
      <c r="H43" s="4"/>
    </row>
    <row r="44" spans="2:11" ht="9" customHeight="1"/>
    <row r="45" spans="2:11" ht="15.75">
      <c r="B45" s="3" t="s">
        <v>9</v>
      </c>
    </row>
    <row r="46" spans="2:11" ht="15.75">
      <c r="B46" s="3" t="s">
        <v>10</v>
      </c>
    </row>
  </sheetData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 &amp; Accts AGM 19_04_2016</vt:lpstr>
      <vt:lpstr>'Budget &amp; Accts AGM 19_04_2016'!Print_Area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</dc:creator>
  <cp:lastModifiedBy>Richard</cp:lastModifiedBy>
  <cp:lastPrinted>2016-05-03T09:14:28Z</cp:lastPrinted>
  <dcterms:created xsi:type="dcterms:W3CDTF">2014-03-27T08:06:03Z</dcterms:created>
  <dcterms:modified xsi:type="dcterms:W3CDTF">2016-05-03T09:14:49Z</dcterms:modified>
</cp:coreProperties>
</file>